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mbaustista\Documents\Fact Sheets\2020\"/>
    </mc:Choice>
  </mc:AlternateContent>
  <xr:revisionPtr revIDLastSave="0" documentId="13_ncr:1_{786702BE-64CC-4EF4-A3F1-4DE2BE2C85CD}" xr6:coauthVersionLast="45" xr6:coauthVersionMax="45" xr10:uidLastSave="{00000000-0000-0000-0000-000000000000}"/>
  <bookViews>
    <workbookView xWindow="1365" yWindow="90" windowWidth="17925" windowHeight="12660" tabRatio="322" xr2:uid="{00000000-000D-0000-FFFF-FFFF00000000}"/>
  </bookViews>
  <sheets>
    <sheet name="USFF" sheetId="1" r:id="rId1"/>
    <sheet name="Fund Detail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1" l="1"/>
  <c r="G10" i="1"/>
  <c r="G24" i="1"/>
  <c r="G12" i="1"/>
  <c r="G11" i="1"/>
  <c r="B8" i="1"/>
  <c r="B4" i="2" l="1"/>
  <c r="G20" i="2" l="1"/>
  <c r="G21" i="2"/>
  <c r="G15" i="2"/>
  <c r="G16" i="2"/>
  <c r="G12" i="2"/>
  <c r="G11" i="2"/>
  <c r="G9" i="2"/>
  <c r="B38" i="2" l="1"/>
  <c r="B43" i="2"/>
  <c r="B42" i="2"/>
  <c r="B18" i="2" l="1"/>
  <c r="B17" i="2"/>
  <c r="B16" i="2"/>
  <c r="B15" i="2"/>
  <c r="B11" i="2"/>
  <c r="B19" i="2" l="1"/>
  <c r="G25" i="1"/>
  <c r="B14" i="2" l="1"/>
  <c r="B24" i="2"/>
  <c r="B39" i="2" l="1"/>
  <c r="B26" i="2"/>
  <c r="B31" i="2"/>
  <c r="B30" i="2"/>
  <c r="B29" i="2"/>
  <c r="B28" i="2"/>
  <c r="B27" i="2"/>
  <c r="B25" i="2"/>
  <c r="B6" i="2"/>
  <c r="B32" i="2" l="1"/>
  <c r="G16" i="1" l="1"/>
</calcChain>
</file>

<file path=xl/sharedStrings.xml><?xml version="1.0" encoding="utf-8"?>
<sst xmlns="http://schemas.openxmlformats.org/spreadsheetml/2006/main" count="169" uniqueCount="97">
  <si>
    <t>Fact Sheet Updates</t>
  </si>
  <si>
    <t>Data as of</t>
  </si>
  <si>
    <t>PAGE 1</t>
  </si>
  <si>
    <t>PAGE 2</t>
  </si>
  <si>
    <t>Fund Facts</t>
  </si>
  <si>
    <t>Number of Shareholders</t>
  </si>
  <si>
    <t>Dividend Distributions</t>
  </si>
  <si>
    <t>Dividend Rate</t>
  </si>
  <si>
    <t>Reinvestment</t>
  </si>
  <si>
    <t>Payable Date</t>
  </si>
  <si>
    <t xml:space="preserve">Per Share </t>
  </si>
  <si>
    <t>Price Per Share</t>
  </si>
  <si>
    <t>Portfolio Characteristics</t>
  </si>
  <si>
    <t>and / or Reimbursements)</t>
  </si>
  <si>
    <t>30 Day SEC Yield (without Waivers</t>
  </si>
  <si>
    <t>Sector Allocation (%)</t>
  </si>
  <si>
    <t># of Issues</t>
  </si>
  <si>
    <t xml:space="preserve">Total Net Assets </t>
  </si>
  <si>
    <t>Mean Account Size</t>
  </si>
  <si>
    <t>Investment Adviser</t>
  </si>
  <si>
    <t>AUM</t>
  </si>
  <si>
    <t>3 Month</t>
  </si>
  <si>
    <t>Footnotes</t>
  </si>
  <si>
    <t>Since Inception</t>
  </si>
  <si>
    <t>Annualized Returns as of</t>
  </si>
  <si>
    <t>Total Fund Oping Exps</t>
  </si>
  <si>
    <t>Gross Fund Exp ratio</t>
  </si>
  <si>
    <t>Issuer  (%)</t>
  </si>
  <si>
    <t>US Treasury</t>
  </si>
  <si>
    <t>FHLMC</t>
  </si>
  <si>
    <t>FNMA</t>
  </si>
  <si>
    <t>GNMA</t>
  </si>
  <si>
    <t>SBA</t>
  </si>
  <si>
    <t>NTPXX (Govt Only MMF)</t>
  </si>
  <si>
    <t>REPOX</t>
  </si>
  <si>
    <t>Fund Details Update</t>
  </si>
  <si>
    <t>FOOTNOTES</t>
  </si>
  <si>
    <t>Duration</t>
  </si>
  <si>
    <t>SECTOR ALLOCATION as of:</t>
  </si>
  <si>
    <t>US Treasury Obligations</t>
  </si>
  <si>
    <t>US Agency Obligations</t>
  </si>
  <si>
    <t>Mortgage-Backed Securities</t>
  </si>
  <si>
    <t>Repurchase Agreements/Cash</t>
  </si>
  <si>
    <t>Total</t>
  </si>
  <si>
    <t>ISSUER DISTRIBUTION as of:</t>
  </si>
  <si>
    <t>NTPXX  (Govt only MMF)</t>
  </si>
  <si>
    <t>AAAMCO ULTRASHORT FINANCIN FUND  Fact Sheet</t>
  </si>
  <si>
    <t>Effective Duration</t>
  </si>
  <si>
    <t>TOP GREEN BOX DATA ON PAGE 1</t>
  </si>
  <si>
    <t>Minimum Initial Investment</t>
  </si>
  <si>
    <t>REPYX</t>
  </si>
  <si>
    <t>Annual Expense Ratio (Net / Gross)</t>
  </si>
  <si>
    <t>Historical Fund Performance</t>
  </si>
  <si>
    <t>1 Month</t>
  </si>
  <si>
    <t>6 Month</t>
  </si>
  <si>
    <t>Historical Fund Net Asset Value</t>
  </si>
  <si>
    <t>DATA FOR CLASS I &amp; Y</t>
  </si>
  <si>
    <t>U.S. Treasury Obligations</t>
  </si>
  <si>
    <t>U.S. Govt Agency Obligations</t>
  </si>
  <si>
    <t>Repurchase Agreements / Cash</t>
  </si>
  <si>
    <t xml:space="preserve">Record Date       </t>
  </si>
  <si>
    <t>Voluntary Waivers  Class I</t>
  </si>
  <si>
    <t>Distributor</t>
  </si>
  <si>
    <t>Advisor</t>
  </si>
  <si>
    <t>CLASS I   REPOX</t>
  </si>
  <si>
    <t>CLASS Y   REPYX</t>
  </si>
  <si>
    <t>1st Paragraph</t>
  </si>
  <si>
    <t>Advisor  Class I (repox)</t>
  </si>
  <si>
    <t>Advisor  Class Y (repyx)</t>
  </si>
  <si>
    <t>Voluntary Waivers</t>
  </si>
  <si>
    <t>Total Fund Operating Expenses</t>
  </si>
  <si>
    <t>REPOX  -  Class I</t>
  </si>
  <si>
    <t>REPYX  -  Class Y</t>
  </si>
  <si>
    <t>Month End</t>
  </si>
  <si>
    <t>Total Fund Gross Fund Expenses</t>
  </si>
  <si>
    <t>1mo Libor</t>
  </si>
  <si>
    <t>Use Bloomberg:  I10851us &lt;index&gt;</t>
  </si>
  <si>
    <t>I10851US</t>
  </si>
  <si>
    <t>letter I</t>
  </si>
  <si>
    <t>x</t>
  </si>
  <si>
    <t>30 Day SEC Yield  (Net / Gross)</t>
  </si>
  <si>
    <t>6/6/17 inception</t>
  </si>
  <si>
    <t>verify with Sean K</t>
  </si>
  <si>
    <t>ONLY SHOW 9 LINES</t>
  </si>
  <si>
    <t>ONLY SHOW 12 MONTHS</t>
  </si>
  <si>
    <t>0.04 yrs</t>
  </si>
  <si>
    <t>ok</t>
  </si>
  <si>
    <t>Sean now uses REPYX &lt;equity&gt;  see file</t>
  </si>
  <si>
    <t>AMF ULTRASHORT FINANCING FUND</t>
  </si>
  <si>
    <t>REPYX &lt;equity&gt;</t>
  </si>
  <si>
    <t>bb repox tra</t>
  </si>
  <si>
    <t>bbrepyx tra</t>
  </si>
  <si>
    <t>36.3 mil.</t>
  </si>
  <si>
    <t>0.27 / 0.49</t>
  </si>
  <si>
    <t>0.22 / 0.39</t>
  </si>
  <si>
    <t>0.85 / 1.07</t>
  </si>
  <si>
    <t>1.00 / 1.17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</si>
</sst>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000000_);_(* \(#,##0.000000000\);_(* &quot;-&quot;??_);_(@_)"/>
    <numFmt numFmtId="167" formatCode="0.0"/>
    <numFmt numFmtId="168" formatCode="0.0%"/>
    <numFmt numFmtId="169" formatCode="_(&quot;$&quot;* #,##0_);_(&quot;$&quot;* \(#,##0\);_(&quot;$&quot;* &quot;-&quot;??_);_(@_)"/>
  </numFmts>
  <fonts count="7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14" fontId="0" fillId="4" borderId="0" xfId="0" quotePrefix="1" applyNumberFormat="1" applyFill="1"/>
    <xf numFmtId="6" fontId="0" fillId="4" borderId="0" xfId="0" applyNumberFormat="1" applyFill="1"/>
    <xf numFmtId="14" fontId="2" fillId="4" borderId="0" xfId="0" applyNumberFormat="1" applyFont="1" applyFill="1"/>
    <xf numFmtId="10" fontId="0" fillId="4" borderId="0" xfId="2" applyNumberFormat="1" applyFont="1" applyFill="1"/>
    <xf numFmtId="14" fontId="2" fillId="0" borderId="0" xfId="0" applyNumberFormat="1" applyFont="1"/>
    <xf numFmtId="168" fontId="0" fillId="0" borderId="0" xfId="2" applyNumberFormat="1" applyFont="1"/>
    <xf numFmtId="10" fontId="0" fillId="4" borderId="0" xfId="0" applyNumberFormat="1" applyFill="1"/>
    <xf numFmtId="168" fontId="0" fillId="0" borderId="0" xfId="0" applyNumberFormat="1"/>
    <xf numFmtId="165" fontId="0" fillId="0" borderId="0" xfId="1" applyNumberFormat="1" applyFont="1" applyAlignment="1">
      <alignment horizontal="right"/>
    </xf>
    <xf numFmtId="43" fontId="0" fillId="0" borderId="0" xfId="0" applyNumberFormat="1" applyAlignment="1">
      <alignment horizontal="right" vertical="center"/>
    </xf>
    <xf numFmtId="10" fontId="0" fillId="0" borderId="0" xfId="2" applyNumberFormat="1" applyFont="1"/>
    <xf numFmtId="165" fontId="0" fillId="0" borderId="0" xfId="1" applyNumberFormat="1" applyFont="1"/>
    <xf numFmtId="166" fontId="0" fillId="2" borderId="0" xfId="1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4" fontId="0" fillId="2" borderId="0" xfId="0" quotePrefix="1" applyNumberFormat="1" applyFill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6" fontId="0" fillId="2" borderId="0" xfId="0" applyNumberFormat="1" applyFill="1" applyAlignment="1">
      <alignment vertical="center"/>
    </xf>
    <xf numFmtId="167" fontId="0" fillId="0" borderId="0" xfId="0" quotePrefix="1" applyNumberFormat="1" applyAlignment="1">
      <alignment vertical="center"/>
    </xf>
    <xf numFmtId="165" fontId="0" fillId="2" borderId="0" xfId="1" applyNumberFormat="1" applyFont="1" applyFill="1" applyAlignment="1">
      <alignment vertical="center"/>
    </xf>
    <xf numFmtId="43" fontId="0" fillId="3" borderId="0" xfId="0" applyNumberFormat="1" applyFill="1" applyAlignment="1">
      <alignment horizontal="right" vertical="center"/>
    </xf>
    <xf numFmtId="14" fontId="0" fillId="2" borderId="0" xfId="0" applyNumberFormat="1" applyFill="1" applyAlignment="1">
      <alignment vertical="center"/>
    </xf>
    <xf numFmtId="43" fontId="0" fillId="2" borderId="0" xfId="1" applyFont="1" applyFill="1" applyAlignment="1">
      <alignment vertical="center"/>
    </xf>
    <xf numFmtId="167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164" fontId="0" fillId="2" borderId="0" xfId="1" applyNumberFormat="1" applyFont="1" applyFill="1" applyAlignment="1">
      <alignment vertical="center"/>
    </xf>
    <xf numFmtId="0" fontId="0" fillId="3" borderId="0" xfId="0" applyFill="1" applyAlignment="1">
      <alignment vertical="center"/>
    </xf>
    <xf numFmtId="14" fontId="0" fillId="3" borderId="0" xfId="0" applyNumberFormat="1" applyFill="1" applyAlignment="1">
      <alignment vertical="center"/>
    </xf>
    <xf numFmtId="43" fontId="0" fillId="3" borderId="0" xfId="1" applyFont="1" applyFill="1" applyAlignment="1">
      <alignment vertical="center"/>
    </xf>
    <xf numFmtId="10" fontId="0" fillId="3" borderId="0" xfId="0" applyNumberFormat="1" applyFill="1" applyAlignment="1">
      <alignment vertical="center"/>
    </xf>
    <xf numFmtId="43" fontId="0" fillId="0" borderId="0" xfId="1" applyFont="1" applyAlignment="1">
      <alignment vertical="center"/>
    </xf>
    <xf numFmtId="0" fontId="0" fillId="0" borderId="0" xfId="0" quotePrefix="1" applyAlignment="1">
      <alignment vertical="center"/>
    </xf>
    <xf numFmtId="43" fontId="5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0" fillId="2" borderId="0" xfId="0" applyFill="1" applyAlignment="1">
      <alignment horizontal="right" vertical="center"/>
    </xf>
    <xf numFmtId="0" fontId="2" fillId="5" borderId="0" xfId="0" applyFont="1" applyFill="1" applyAlignment="1">
      <alignment vertical="center"/>
    </xf>
    <xf numFmtId="10" fontId="0" fillId="0" borderId="0" xfId="2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64" fontId="0" fillId="0" borderId="0" xfId="1" applyNumberFormat="1" applyFont="1" applyAlignment="1">
      <alignment vertical="center"/>
    </xf>
    <xf numFmtId="0" fontId="0" fillId="0" borderId="0" xfId="0" applyAlignment="1">
      <alignment horizontal="left" vertical="center"/>
    </xf>
    <xf numFmtId="10" fontId="0" fillId="0" borderId="0" xfId="2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0" fontId="0" fillId="0" borderId="0" xfId="0" applyNumberFormat="1" applyAlignment="1">
      <alignment vertical="center"/>
    </xf>
    <xf numFmtId="0" fontId="2" fillId="0" borderId="0" xfId="0" applyFont="1" applyAlignment="1">
      <alignment horizontal="center"/>
    </xf>
    <xf numFmtId="169" fontId="0" fillId="0" borderId="0" xfId="3" applyNumberFormat="1" applyFont="1"/>
    <xf numFmtId="10" fontId="0" fillId="0" borderId="0" xfId="0" applyNumberFormat="1"/>
    <xf numFmtId="14" fontId="0" fillId="0" borderId="0" xfId="0" applyNumberFormat="1" applyFill="1" applyAlignment="1">
      <alignment vertical="center"/>
    </xf>
    <xf numFmtId="2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3" fontId="6" fillId="0" borderId="0" xfId="1" applyFont="1" applyAlignment="1">
      <alignment vertical="center"/>
    </xf>
    <xf numFmtId="43" fontId="1" fillId="3" borderId="0" xfId="1" applyFont="1" applyFill="1" applyAlignment="1">
      <alignment vertical="center"/>
    </xf>
    <xf numFmtId="14" fontId="0" fillId="2" borderId="0" xfId="0" applyNumberFormat="1" applyFill="1"/>
    <xf numFmtId="166" fontId="0" fillId="0" borderId="0" xfId="1" applyNumberFormat="1" applyFont="1" applyAlignment="1">
      <alignment vertical="center"/>
    </xf>
    <xf numFmtId="2" fontId="0" fillId="3" borderId="0" xfId="2" applyNumberFormat="1" applyFont="1" applyFill="1" applyAlignment="1">
      <alignment vertic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2"/>
  <sheetViews>
    <sheetView tabSelected="1" workbookViewId="0">
      <selection activeCell="D2" sqref="D2"/>
    </sheetView>
  </sheetViews>
  <sheetFormatPr defaultRowHeight="12.75" x14ac:dyDescent="0.2"/>
  <cols>
    <col min="1" max="1" width="29" style="19" customWidth="1"/>
    <col min="2" max="2" width="17.42578125" style="19" customWidth="1"/>
    <col min="3" max="3" width="8" style="19" customWidth="1"/>
    <col min="4" max="4" width="4.85546875" style="19" customWidth="1"/>
    <col min="5" max="5" width="4.7109375" style="19" customWidth="1"/>
    <col min="6" max="6" width="25.140625" style="19" customWidth="1"/>
    <col min="7" max="7" width="10.42578125" style="19" bestFit="1" customWidth="1"/>
    <col min="8" max="10" width="7.85546875" style="19" customWidth="1"/>
    <col min="11" max="11" width="6.7109375" style="19" customWidth="1"/>
    <col min="12" max="12" width="19.42578125" style="19" customWidth="1"/>
    <col min="13" max="13" width="12" style="19" customWidth="1"/>
    <col min="14" max="14" width="13.28515625" style="19" customWidth="1"/>
    <col min="15" max="15" width="12.85546875" style="19" bestFit="1" customWidth="1"/>
    <col min="16" max="16" width="6" style="19" customWidth="1"/>
    <col min="17" max="16384" width="9.140625" style="19"/>
  </cols>
  <sheetData>
    <row r="1" spans="1:16" ht="15.75" x14ac:dyDescent="0.2">
      <c r="A1" s="18" t="s">
        <v>0</v>
      </c>
    </row>
    <row r="2" spans="1:16" x14ac:dyDescent="0.2">
      <c r="A2" s="19" t="s">
        <v>46</v>
      </c>
    </row>
    <row r="3" spans="1:16" x14ac:dyDescent="0.2">
      <c r="A3" s="19" t="s">
        <v>1</v>
      </c>
      <c r="B3" s="20">
        <v>43921</v>
      </c>
    </row>
    <row r="6" spans="1:16" x14ac:dyDescent="0.2">
      <c r="A6" s="21" t="s">
        <v>2</v>
      </c>
      <c r="B6" s="21"/>
      <c r="F6" s="21" t="s">
        <v>3</v>
      </c>
      <c r="G6" s="21"/>
      <c r="H6" s="22"/>
      <c r="I6" s="22"/>
      <c r="J6" s="22"/>
      <c r="K6" s="22"/>
      <c r="L6" s="22"/>
    </row>
    <row r="7" spans="1:16" x14ac:dyDescent="0.2">
      <c r="A7" s="23" t="s">
        <v>4</v>
      </c>
      <c r="F7" s="23" t="s">
        <v>27</v>
      </c>
      <c r="G7" s="24">
        <v>43921</v>
      </c>
    </row>
    <row r="8" spans="1:16" x14ac:dyDescent="0.2">
      <c r="A8" s="19" t="s">
        <v>17</v>
      </c>
      <c r="B8" s="25">
        <f>8620346.27+499644331.7</f>
        <v>508264677.96999997</v>
      </c>
      <c r="C8" s="19" t="s">
        <v>86</v>
      </c>
      <c r="F8" s="23" t="s">
        <v>56</v>
      </c>
    </row>
    <row r="9" spans="1:16" x14ac:dyDescent="0.2">
      <c r="F9" s="19" t="s">
        <v>28</v>
      </c>
      <c r="G9" s="26">
        <v>0</v>
      </c>
      <c r="I9" s="23"/>
      <c r="J9" s="23"/>
      <c r="L9" s="23" t="s">
        <v>6</v>
      </c>
      <c r="N9" s="23" t="s">
        <v>83</v>
      </c>
    </row>
    <row r="10" spans="1:16" x14ac:dyDescent="0.2">
      <c r="A10" s="19" t="s">
        <v>5</v>
      </c>
      <c r="B10" s="27">
        <v>14</v>
      </c>
      <c r="C10" s="19" t="s">
        <v>86</v>
      </c>
      <c r="F10" s="19" t="s">
        <v>29</v>
      </c>
      <c r="G10" s="26">
        <f>0.6+0.43+1.77</f>
        <v>2.8</v>
      </c>
      <c r="H10" s="55"/>
      <c r="I10" s="23"/>
      <c r="J10" s="23"/>
      <c r="L10" s="49" t="s">
        <v>34</v>
      </c>
      <c r="N10" s="19" t="s">
        <v>7</v>
      </c>
      <c r="O10" s="19" t="s">
        <v>8</v>
      </c>
    </row>
    <row r="11" spans="1:16" x14ac:dyDescent="0.2">
      <c r="F11" s="19" t="s">
        <v>30</v>
      </c>
      <c r="G11" s="26">
        <f>2.38+0.32</f>
        <v>2.6999999999999997</v>
      </c>
      <c r="H11" s="55"/>
      <c r="I11" s="23"/>
      <c r="J11" s="23"/>
      <c r="L11" s="19" t="s">
        <v>60</v>
      </c>
      <c r="M11" s="19" t="s">
        <v>9</v>
      </c>
      <c r="N11" s="19" t="s">
        <v>10</v>
      </c>
      <c r="O11" s="19" t="s">
        <v>11</v>
      </c>
    </row>
    <row r="12" spans="1:16" x14ac:dyDescent="0.2">
      <c r="A12" s="19" t="s">
        <v>18</v>
      </c>
      <c r="B12" s="28" t="s">
        <v>92</v>
      </c>
      <c r="C12" s="19" t="s">
        <v>86</v>
      </c>
      <c r="F12" s="19" t="s">
        <v>31</v>
      </c>
      <c r="G12" s="26">
        <f>0.66+0.94+2.98+0.81</f>
        <v>5.3900000000000006</v>
      </c>
      <c r="H12" s="55"/>
      <c r="I12" s="23"/>
      <c r="J12" s="23"/>
      <c r="L12" s="60">
        <v>43921</v>
      </c>
      <c r="M12" s="60">
        <v>43921</v>
      </c>
      <c r="N12" s="61">
        <v>9.2658900000000006E-3</v>
      </c>
      <c r="O12" s="30">
        <v>9.99</v>
      </c>
      <c r="P12" s="19" t="s">
        <v>86</v>
      </c>
    </row>
    <row r="13" spans="1:16" x14ac:dyDescent="0.2">
      <c r="E13" s="23"/>
      <c r="F13" s="19" t="s">
        <v>32</v>
      </c>
      <c r="G13" s="26">
        <v>0</v>
      </c>
      <c r="H13" s="55"/>
      <c r="L13" s="60">
        <v>43889</v>
      </c>
      <c r="M13" s="60">
        <v>43889</v>
      </c>
      <c r="N13" s="61">
        <v>1.3994746000000001E-2</v>
      </c>
      <c r="O13" s="30">
        <v>10</v>
      </c>
      <c r="P13" s="19" t="s">
        <v>86</v>
      </c>
    </row>
    <row r="14" spans="1:16" x14ac:dyDescent="0.2">
      <c r="A14" s="19" t="s">
        <v>47</v>
      </c>
      <c r="B14" s="42" t="s">
        <v>85</v>
      </c>
      <c r="C14" s="19" t="s">
        <v>86</v>
      </c>
      <c r="E14" s="23"/>
      <c r="F14" s="19" t="s">
        <v>34</v>
      </c>
      <c r="G14" s="31">
        <v>88.63</v>
      </c>
      <c r="H14" s="55"/>
      <c r="L14" s="60">
        <v>43861</v>
      </c>
      <c r="M14" s="60">
        <v>43861</v>
      </c>
      <c r="N14" s="61">
        <v>1.5364353000000001E-2</v>
      </c>
      <c r="O14" s="30">
        <v>10</v>
      </c>
      <c r="P14" s="19" t="s">
        <v>86</v>
      </c>
    </row>
    <row r="15" spans="1:16" x14ac:dyDescent="0.2">
      <c r="D15" s="23"/>
      <c r="F15" s="19" t="s">
        <v>33</v>
      </c>
      <c r="G15" s="26">
        <v>0.52</v>
      </c>
      <c r="H15" s="55"/>
      <c r="L15" s="29">
        <v>43830</v>
      </c>
      <c r="M15" s="29">
        <v>43830</v>
      </c>
      <c r="N15" s="17">
        <v>1.5341343E-2</v>
      </c>
      <c r="O15" s="30">
        <v>10</v>
      </c>
    </row>
    <row r="16" spans="1:16" x14ac:dyDescent="0.2">
      <c r="A16" s="19" t="s">
        <v>16</v>
      </c>
      <c r="B16" s="27">
        <v>23</v>
      </c>
      <c r="C16" s="19" t="s">
        <v>86</v>
      </c>
      <c r="D16" s="23"/>
      <c r="G16" s="31">
        <f>SUM(G9:G15)</f>
        <v>100.03999999999999</v>
      </c>
      <c r="L16" s="29">
        <v>43799</v>
      </c>
      <c r="M16" s="29">
        <v>43799</v>
      </c>
      <c r="N16" s="17">
        <v>1.4987123999999999E-2</v>
      </c>
      <c r="O16" s="30">
        <v>10</v>
      </c>
    </row>
    <row r="17" spans="1:16" x14ac:dyDescent="0.2">
      <c r="L17" s="29">
        <v>43769</v>
      </c>
      <c r="M17" s="29">
        <v>43769</v>
      </c>
      <c r="N17" s="17">
        <v>1.7412278999999999E-2</v>
      </c>
      <c r="O17" s="30">
        <v>10</v>
      </c>
    </row>
    <row r="18" spans="1:16" x14ac:dyDescent="0.2">
      <c r="L18" s="29">
        <v>43738</v>
      </c>
      <c r="M18" s="29">
        <v>43738</v>
      </c>
      <c r="N18" s="17">
        <v>1.8774302E-2</v>
      </c>
      <c r="O18" s="30">
        <v>10</v>
      </c>
    </row>
    <row r="19" spans="1:16" x14ac:dyDescent="0.2">
      <c r="A19" s="43" t="s">
        <v>48</v>
      </c>
      <c r="F19" s="23" t="s">
        <v>15</v>
      </c>
      <c r="G19" s="24">
        <v>43921</v>
      </c>
      <c r="L19" s="29">
        <v>43707</v>
      </c>
      <c r="M19" s="29">
        <v>43707</v>
      </c>
      <c r="N19" s="17">
        <v>1.9698503999999999E-2</v>
      </c>
      <c r="O19" s="30">
        <v>10</v>
      </c>
    </row>
    <row r="20" spans="1:16" x14ac:dyDescent="0.2">
      <c r="F20" s="23" t="s">
        <v>56</v>
      </c>
      <c r="L20" s="29">
        <v>43677</v>
      </c>
      <c r="M20" s="29">
        <v>43677</v>
      </c>
      <c r="N20" s="17">
        <v>2.1573544E-2</v>
      </c>
      <c r="O20" s="30">
        <v>10</v>
      </c>
    </row>
    <row r="21" spans="1:16" x14ac:dyDescent="0.2">
      <c r="A21" s="23" t="s">
        <v>49</v>
      </c>
      <c r="F21" s="19" t="s">
        <v>57</v>
      </c>
      <c r="G21" s="33">
        <v>0</v>
      </c>
    </row>
    <row r="22" spans="1:16" x14ac:dyDescent="0.2">
      <c r="A22" s="19" t="s">
        <v>34</v>
      </c>
      <c r="B22" s="38">
        <v>25000</v>
      </c>
      <c r="F22" s="19" t="s">
        <v>58</v>
      </c>
      <c r="G22" s="33">
        <v>0</v>
      </c>
    </row>
    <row r="23" spans="1:16" x14ac:dyDescent="0.2">
      <c r="A23" s="19" t="s">
        <v>50</v>
      </c>
      <c r="B23" s="38">
        <v>10000000</v>
      </c>
      <c r="F23" s="19" t="s">
        <v>41</v>
      </c>
      <c r="G23" s="33">
        <f>10.04+0.8</f>
        <v>10.84</v>
      </c>
    </row>
    <row r="24" spans="1:16" x14ac:dyDescent="0.2">
      <c r="F24" s="19" t="s">
        <v>59</v>
      </c>
      <c r="G24" s="33">
        <f>88.63+0.52</f>
        <v>89.149999999999991</v>
      </c>
    </row>
    <row r="25" spans="1:16" x14ac:dyDescent="0.2">
      <c r="A25" s="23" t="s">
        <v>51</v>
      </c>
      <c r="C25" s="19" t="s">
        <v>86</v>
      </c>
      <c r="G25" s="46">
        <f>SUM(G21:G24)</f>
        <v>99.99</v>
      </c>
    </row>
    <row r="26" spans="1:16" x14ac:dyDescent="0.2">
      <c r="A26" s="19" t="s">
        <v>34</v>
      </c>
      <c r="B26" s="32" t="s">
        <v>93</v>
      </c>
      <c r="G26" s="46"/>
    </row>
    <row r="27" spans="1:16" x14ac:dyDescent="0.2">
      <c r="A27" s="19" t="s">
        <v>50</v>
      </c>
      <c r="B27" s="32" t="s">
        <v>94</v>
      </c>
      <c r="G27" s="46"/>
    </row>
    <row r="28" spans="1:16" x14ac:dyDescent="0.2">
      <c r="G28" s="46"/>
      <c r="L28" s="23" t="s">
        <v>6</v>
      </c>
      <c r="N28" s="23" t="s">
        <v>83</v>
      </c>
    </row>
    <row r="29" spans="1:16" x14ac:dyDescent="0.2">
      <c r="A29" s="19" t="s">
        <v>80</v>
      </c>
      <c r="C29" s="19" t="s">
        <v>86</v>
      </c>
      <c r="F29" s="23" t="s">
        <v>22</v>
      </c>
      <c r="L29" s="49" t="s">
        <v>50</v>
      </c>
      <c r="N29" s="19" t="s">
        <v>7</v>
      </c>
      <c r="O29" s="19" t="s">
        <v>8</v>
      </c>
    </row>
    <row r="30" spans="1:16" x14ac:dyDescent="0.2">
      <c r="A30" s="19" t="s">
        <v>34</v>
      </c>
      <c r="B30" s="32" t="s">
        <v>95</v>
      </c>
      <c r="F30" s="49" t="s">
        <v>64</v>
      </c>
      <c r="L30" s="19" t="s">
        <v>60</v>
      </c>
      <c r="M30" s="19" t="s">
        <v>9</v>
      </c>
      <c r="N30" s="19" t="s">
        <v>10</v>
      </c>
      <c r="O30" s="19" t="s">
        <v>11</v>
      </c>
    </row>
    <row r="31" spans="1:16" x14ac:dyDescent="0.2">
      <c r="A31" s="19" t="s">
        <v>50</v>
      </c>
      <c r="B31" s="32" t="s">
        <v>96</v>
      </c>
      <c r="F31" s="34" t="s">
        <v>61</v>
      </c>
      <c r="G31" s="35">
        <v>43921</v>
      </c>
      <c r="L31" s="60">
        <v>43921</v>
      </c>
      <c r="M31" s="60">
        <v>43921</v>
      </c>
      <c r="N31" s="61">
        <v>9.6916450000000005E-3</v>
      </c>
      <c r="O31" s="30">
        <v>9.99</v>
      </c>
      <c r="P31" s="19" t="s">
        <v>86</v>
      </c>
    </row>
    <row r="32" spans="1:16" x14ac:dyDescent="0.2">
      <c r="F32" s="34" t="s">
        <v>62</v>
      </c>
      <c r="G32" s="37">
        <v>0</v>
      </c>
      <c r="L32" s="60">
        <v>43889</v>
      </c>
      <c r="M32" s="60">
        <v>43889</v>
      </c>
      <c r="N32" s="61">
        <v>1.4392894999999999E-2</v>
      </c>
      <c r="O32" s="30">
        <v>10</v>
      </c>
      <c r="P32" s="19" t="s">
        <v>86</v>
      </c>
    </row>
    <row r="33" spans="1:16" x14ac:dyDescent="0.2">
      <c r="F33" s="34" t="s">
        <v>63</v>
      </c>
      <c r="G33" s="37">
        <v>8.0000000000000004E-4</v>
      </c>
      <c r="L33" s="60">
        <v>43861</v>
      </c>
      <c r="M33" s="60">
        <v>43861</v>
      </c>
      <c r="N33" s="61">
        <v>1.5791300000000001E-2</v>
      </c>
      <c r="O33" s="30">
        <v>10</v>
      </c>
      <c r="P33" s="19" t="s">
        <v>86</v>
      </c>
    </row>
    <row r="34" spans="1:16" x14ac:dyDescent="0.2">
      <c r="A34" s="23" t="s">
        <v>52</v>
      </c>
      <c r="B34" s="45" t="s">
        <v>34</v>
      </c>
      <c r="G34" s="50"/>
      <c r="L34" s="29">
        <v>43830</v>
      </c>
      <c r="M34" s="29">
        <v>43830</v>
      </c>
      <c r="N34" s="17">
        <v>1.5767080999999999E-2</v>
      </c>
      <c r="O34" s="30">
        <v>10</v>
      </c>
    </row>
    <row r="35" spans="1:16" x14ac:dyDescent="0.2">
      <c r="A35" s="34" t="s">
        <v>53</v>
      </c>
      <c r="B35" s="36">
        <v>-0.01</v>
      </c>
      <c r="F35" s="19" t="s">
        <v>25</v>
      </c>
      <c r="G35" s="50">
        <v>2.7000000000000001E-3</v>
      </c>
      <c r="L35" s="29">
        <v>43799</v>
      </c>
      <c r="M35" s="29">
        <v>43799</v>
      </c>
      <c r="N35" s="17">
        <v>1.5398521E-2</v>
      </c>
      <c r="O35" s="30">
        <v>10</v>
      </c>
    </row>
    <row r="36" spans="1:16" x14ac:dyDescent="0.2">
      <c r="A36" s="34" t="s">
        <v>21</v>
      </c>
      <c r="B36" s="36">
        <v>0.28999999999999998</v>
      </c>
      <c r="F36" s="19" t="s">
        <v>26</v>
      </c>
      <c r="G36" s="50">
        <v>4.8999999999999998E-3</v>
      </c>
      <c r="L36" s="29">
        <v>43769</v>
      </c>
      <c r="M36" s="29">
        <v>43769</v>
      </c>
      <c r="N36" s="17">
        <v>1.7831412000000001E-2</v>
      </c>
      <c r="O36" s="30">
        <v>10</v>
      </c>
    </row>
    <row r="37" spans="1:16" x14ac:dyDescent="0.2">
      <c r="A37" s="34" t="s">
        <v>54</v>
      </c>
      <c r="B37" s="36">
        <v>0.73</v>
      </c>
      <c r="C37" s="19" t="s">
        <v>90</v>
      </c>
      <c r="L37" s="29">
        <v>43738</v>
      </c>
      <c r="M37" s="29">
        <v>43738</v>
      </c>
      <c r="N37" s="17">
        <v>1.9176898000000001E-2</v>
      </c>
      <c r="O37" s="30">
        <v>10</v>
      </c>
    </row>
    <row r="38" spans="1:16" x14ac:dyDescent="0.2">
      <c r="A38" s="34" t="s">
        <v>23</v>
      </c>
      <c r="B38" s="36">
        <v>2.0299999999999998</v>
      </c>
      <c r="F38" s="39"/>
      <c r="G38" s="38"/>
      <c r="L38" s="29">
        <v>43707</v>
      </c>
      <c r="M38" s="29">
        <v>43707</v>
      </c>
      <c r="N38" s="17">
        <v>2.0129316000000001E-2</v>
      </c>
      <c r="O38" s="30">
        <v>10</v>
      </c>
    </row>
    <row r="39" spans="1:16" x14ac:dyDescent="0.2">
      <c r="A39" s="34" t="s">
        <v>24</v>
      </c>
      <c r="B39" s="35">
        <v>43921</v>
      </c>
      <c r="F39" s="49" t="s">
        <v>65</v>
      </c>
      <c r="L39" s="29">
        <v>43677</v>
      </c>
      <c r="M39" s="29">
        <v>43677</v>
      </c>
      <c r="N39" s="17">
        <v>2.1998647999999999E-2</v>
      </c>
      <c r="O39" s="30">
        <v>10</v>
      </c>
    </row>
    <row r="40" spans="1:16" x14ac:dyDescent="0.2">
      <c r="F40" s="34" t="s">
        <v>61</v>
      </c>
      <c r="G40" s="35">
        <v>43921</v>
      </c>
    </row>
    <row r="41" spans="1:16" x14ac:dyDescent="0.2">
      <c r="A41" s="23" t="s">
        <v>52</v>
      </c>
      <c r="B41" s="45" t="s">
        <v>50</v>
      </c>
      <c r="F41" s="34" t="s">
        <v>62</v>
      </c>
      <c r="G41" s="37">
        <v>0</v>
      </c>
    </row>
    <row r="42" spans="1:16" x14ac:dyDescent="0.2">
      <c r="A42" s="34" t="s">
        <v>53</v>
      </c>
      <c r="B42" s="62">
        <v>0</v>
      </c>
      <c r="F42" s="34" t="s">
        <v>63</v>
      </c>
      <c r="G42" s="37">
        <v>8.0000000000000004E-4</v>
      </c>
    </row>
    <row r="43" spans="1:16" x14ac:dyDescent="0.2">
      <c r="A43" s="34" t="s">
        <v>21</v>
      </c>
      <c r="B43" s="36">
        <v>0.3</v>
      </c>
      <c r="G43" s="50"/>
    </row>
    <row r="44" spans="1:16" x14ac:dyDescent="0.2">
      <c r="A44" s="34" t="s">
        <v>54</v>
      </c>
      <c r="B44" s="36">
        <v>0.79</v>
      </c>
      <c r="C44" s="19" t="s">
        <v>91</v>
      </c>
      <c r="F44" s="19" t="s">
        <v>25</v>
      </c>
      <c r="G44" s="50">
        <v>2.2000000000000001E-3</v>
      </c>
      <c r="H44" s="44"/>
      <c r="I44" s="44"/>
      <c r="J44" s="44"/>
    </row>
    <row r="45" spans="1:16" x14ac:dyDescent="0.2">
      <c r="A45" s="34" t="s">
        <v>23</v>
      </c>
      <c r="B45" s="36">
        <v>2.08</v>
      </c>
      <c r="F45" s="19" t="s">
        <v>26</v>
      </c>
      <c r="G45" s="50">
        <v>3.8999999999999998E-3</v>
      </c>
      <c r="H45" s="44"/>
      <c r="I45" s="44"/>
      <c r="J45" s="44"/>
    </row>
    <row r="46" spans="1:16" x14ac:dyDescent="0.2">
      <c r="A46" s="34" t="s">
        <v>24</v>
      </c>
      <c r="B46" s="35">
        <v>43921</v>
      </c>
      <c r="F46" s="47"/>
      <c r="G46" s="44"/>
      <c r="H46" s="44"/>
      <c r="I46" s="44"/>
      <c r="J46" s="44"/>
    </row>
    <row r="47" spans="1:16" x14ac:dyDescent="0.2">
      <c r="F47" s="47"/>
      <c r="G47" s="44"/>
      <c r="H47" s="44"/>
      <c r="I47" s="44"/>
      <c r="J47" s="44"/>
    </row>
    <row r="48" spans="1:16" x14ac:dyDescent="0.2">
      <c r="A48" s="23" t="s">
        <v>52</v>
      </c>
      <c r="B48" s="45" t="s">
        <v>89</v>
      </c>
      <c r="E48" s="45" t="s">
        <v>75</v>
      </c>
      <c r="F48" s="47"/>
      <c r="G48" s="44"/>
      <c r="H48" s="44"/>
      <c r="I48" s="44"/>
      <c r="J48" s="44"/>
    </row>
    <row r="49" spans="1:10" x14ac:dyDescent="0.2">
      <c r="A49" s="34" t="s">
        <v>53</v>
      </c>
      <c r="B49" s="36">
        <v>0.01</v>
      </c>
      <c r="C49" s="56"/>
      <c r="D49" s="19" t="s">
        <v>76</v>
      </c>
      <c r="F49" s="47"/>
      <c r="G49" s="44"/>
      <c r="H49" s="44"/>
      <c r="I49" s="44"/>
      <c r="J49" s="44"/>
    </row>
    <row r="50" spans="1:10" x14ac:dyDescent="0.2">
      <c r="A50" s="34" t="s">
        <v>21</v>
      </c>
      <c r="B50" s="36">
        <v>0.28000000000000003</v>
      </c>
      <c r="C50" s="57"/>
      <c r="D50" s="23" t="s">
        <v>77</v>
      </c>
      <c r="F50" s="47"/>
      <c r="G50" s="44"/>
      <c r="H50" s="44"/>
      <c r="I50" s="48"/>
      <c r="J50" s="44"/>
    </row>
    <row r="51" spans="1:10" x14ac:dyDescent="0.2">
      <c r="A51" s="34" t="s">
        <v>54</v>
      </c>
      <c r="B51" s="36">
        <v>0.79</v>
      </c>
      <c r="C51" s="56"/>
      <c r="D51" s="19" t="s">
        <v>78</v>
      </c>
      <c r="F51" s="47" t="s">
        <v>81</v>
      </c>
      <c r="G51" s="44"/>
      <c r="H51" s="44"/>
      <c r="I51" s="44"/>
      <c r="J51" s="44"/>
    </row>
    <row r="52" spans="1:10" x14ac:dyDescent="0.2">
      <c r="A52" s="34" t="s">
        <v>23</v>
      </c>
      <c r="B52" s="59">
        <v>2.04</v>
      </c>
      <c r="C52" s="41"/>
      <c r="D52" s="19" t="s">
        <v>82</v>
      </c>
      <c r="F52" s="47"/>
      <c r="G52" s="44"/>
      <c r="H52" s="44"/>
      <c r="I52" s="44"/>
      <c r="J52" s="44"/>
    </row>
    <row r="53" spans="1:10" x14ac:dyDescent="0.2">
      <c r="A53" s="34" t="s">
        <v>24</v>
      </c>
      <c r="B53" s="35">
        <v>43921</v>
      </c>
      <c r="C53" s="41"/>
      <c r="G53" s="44"/>
      <c r="H53" s="44"/>
      <c r="I53" s="44"/>
      <c r="J53" s="44"/>
    </row>
    <row r="54" spans="1:10" x14ac:dyDescent="0.2">
      <c r="C54" s="41"/>
      <c r="D54" s="23" t="s">
        <v>87</v>
      </c>
      <c r="F54" s="47"/>
      <c r="G54" s="44"/>
      <c r="H54" s="44"/>
      <c r="I54" s="44"/>
      <c r="J54" s="44"/>
    </row>
    <row r="55" spans="1:10" x14ac:dyDescent="0.2">
      <c r="F55" s="47"/>
      <c r="G55" s="44"/>
      <c r="H55" s="44"/>
      <c r="I55" s="44"/>
      <c r="J55" s="44"/>
    </row>
    <row r="56" spans="1:10" x14ac:dyDescent="0.2">
      <c r="A56" s="19" t="s">
        <v>55</v>
      </c>
      <c r="B56" s="58" t="s">
        <v>84</v>
      </c>
    </row>
    <row r="57" spans="1:10" x14ac:dyDescent="0.2">
      <c r="A57" s="54">
        <v>43921</v>
      </c>
      <c r="B57" s="40">
        <v>9.99</v>
      </c>
      <c r="C57" s="19" t="s">
        <v>86</v>
      </c>
    </row>
    <row r="58" spans="1:10" x14ac:dyDescent="0.2">
      <c r="A58" s="54">
        <v>43889</v>
      </c>
      <c r="B58" s="40">
        <v>10</v>
      </c>
      <c r="C58" s="19" t="s">
        <v>86</v>
      </c>
    </row>
    <row r="59" spans="1:10" x14ac:dyDescent="0.2">
      <c r="A59" s="54">
        <v>43861</v>
      </c>
      <c r="B59" s="40">
        <v>10</v>
      </c>
      <c r="C59" s="19" t="s">
        <v>86</v>
      </c>
    </row>
    <row r="60" spans="1:10" x14ac:dyDescent="0.2">
      <c r="A60" s="24">
        <v>43830</v>
      </c>
      <c r="B60" s="40">
        <v>10</v>
      </c>
    </row>
    <row r="61" spans="1:10" x14ac:dyDescent="0.2">
      <c r="A61" s="24">
        <v>43799</v>
      </c>
      <c r="B61" s="40">
        <v>10</v>
      </c>
    </row>
    <row r="62" spans="1:10" x14ac:dyDescent="0.2">
      <c r="A62" s="24">
        <v>43769</v>
      </c>
      <c r="B62" s="40">
        <v>10</v>
      </c>
    </row>
    <row r="63" spans="1:10" x14ac:dyDescent="0.2">
      <c r="A63" s="54">
        <v>43738</v>
      </c>
      <c r="B63" s="40">
        <v>10</v>
      </c>
    </row>
    <row r="64" spans="1:10" x14ac:dyDescent="0.2">
      <c r="A64" s="54">
        <v>43707</v>
      </c>
      <c r="B64" s="40">
        <v>10</v>
      </c>
    </row>
    <row r="65" spans="1:3" x14ac:dyDescent="0.2">
      <c r="A65" s="54">
        <v>43677</v>
      </c>
      <c r="B65" s="40">
        <v>10</v>
      </c>
    </row>
    <row r="66" spans="1:3" x14ac:dyDescent="0.2">
      <c r="A66" s="54">
        <v>43646</v>
      </c>
      <c r="B66" s="40">
        <v>10</v>
      </c>
    </row>
    <row r="67" spans="1:3" x14ac:dyDescent="0.2">
      <c r="A67" s="54">
        <v>43616</v>
      </c>
      <c r="B67" s="40">
        <v>10</v>
      </c>
    </row>
    <row r="68" spans="1:3" x14ac:dyDescent="0.2">
      <c r="A68" s="54">
        <v>43585</v>
      </c>
      <c r="B68" s="40">
        <v>10</v>
      </c>
    </row>
    <row r="71" spans="1:3" x14ac:dyDescent="0.2">
      <c r="A71" s="23" t="s">
        <v>19</v>
      </c>
    </row>
    <row r="72" spans="1:3" x14ac:dyDescent="0.2">
      <c r="A72" s="19" t="s">
        <v>20</v>
      </c>
      <c r="B72" s="25">
        <v>551568667.35000002</v>
      </c>
      <c r="C72" s="19" t="s">
        <v>86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3"/>
  <sheetViews>
    <sheetView workbookViewId="0">
      <selection activeCell="D2" sqref="D2"/>
    </sheetView>
  </sheetViews>
  <sheetFormatPr defaultRowHeight="12.75" x14ac:dyDescent="0.2"/>
  <cols>
    <col min="1" max="1" width="29" customWidth="1"/>
    <col min="2" max="2" width="12.7109375" customWidth="1"/>
    <col min="3" max="3" width="13.42578125" customWidth="1"/>
    <col min="4" max="5" width="5.7109375" customWidth="1"/>
    <col min="6" max="6" width="25.5703125" bestFit="1" customWidth="1"/>
    <col min="7" max="7" width="10.7109375" bestFit="1" customWidth="1"/>
  </cols>
  <sheetData>
    <row r="1" spans="1:11" ht="15.75" x14ac:dyDescent="0.25">
      <c r="A1" s="1" t="s">
        <v>35</v>
      </c>
    </row>
    <row r="2" spans="1:11" ht="15.75" x14ac:dyDescent="0.25">
      <c r="A2" s="1" t="s">
        <v>88</v>
      </c>
    </row>
    <row r="4" spans="1:11" x14ac:dyDescent="0.2">
      <c r="A4" s="2" t="s">
        <v>1</v>
      </c>
      <c r="B4" s="5">
        <f>+USFF!B3</f>
        <v>43921</v>
      </c>
    </row>
    <row r="5" spans="1:11" x14ac:dyDescent="0.2">
      <c r="A5" s="2"/>
    </row>
    <row r="6" spans="1:11" x14ac:dyDescent="0.2">
      <c r="A6" s="51" t="s">
        <v>17</v>
      </c>
      <c r="B6" s="6">
        <f>+USFF!B8</f>
        <v>508264677.96999997</v>
      </c>
    </row>
    <row r="7" spans="1:11" x14ac:dyDescent="0.2">
      <c r="A7" s="45" t="s">
        <v>34</v>
      </c>
      <c r="B7" s="52">
        <v>9100895.25</v>
      </c>
      <c r="C7" t="s">
        <v>79</v>
      </c>
      <c r="F7" s="4" t="s">
        <v>36</v>
      </c>
      <c r="G7" s="3"/>
      <c r="H7" s="3"/>
      <c r="I7" s="3"/>
      <c r="J7" s="3"/>
      <c r="K7" s="3"/>
    </row>
    <row r="8" spans="1:11" x14ac:dyDescent="0.2">
      <c r="A8" s="45" t="s">
        <v>50</v>
      </c>
      <c r="B8" s="52">
        <v>577178638.25999999</v>
      </c>
      <c r="C8" t="s">
        <v>79</v>
      </c>
      <c r="F8" s="2" t="s">
        <v>66</v>
      </c>
    </row>
    <row r="9" spans="1:11" x14ac:dyDescent="0.2">
      <c r="F9" t="s">
        <v>73</v>
      </c>
      <c r="G9" s="7">
        <f>+USFF!G31</f>
        <v>43921</v>
      </c>
    </row>
    <row r="10" spans="1:11" x14ac:dyDescent="0.2">
      <c r="F10" t="s">
        <v>69</v>
      </c>
    </row>
    <row r="11" spans="1:11" x14ac:dyDescent="0.2">
      <c r="A11" s="2" t="s">
        <v>37</v>
      </c>
      <c r="B11" s="14" t="str">
        <f>+USFF!B14</f>
        <v>0.04 yrs</v>
      </c>
      <c r="F11" t="s">
        <v>67</v>
      </c>
      <c r="G11" s="53">
        <f>+USFF!G33</f>
        <v>8.0000000000000004E-4</v>
      </c>
    </row>
    <row r="12" spans="1:11" x14ac:dyDescent="0.2">
      <c r="F12" t="s">
        <v>68</v>
      </c>
      <c r="G12" s="53">
        <f>+USFF!G42</f>
        <v>8.0000000000000004E-4</v>
      </c>
    </row>
    <row r="14" spans="1:11" x14ac:dyDescent="0.2">
      <c r="A14" s="2" t="s">
        <v>38</v>
      </c>
      <c r="B14" s="9">
        <f>+USFF!G19</f>
        <v>43921</v>
      </c>
      <c r="F14" t="s">
        <v>70</v>
      </c>
    </row>
    <row r="15" spans="1:11" x14ac:dyDescent="0.2">
      <c r="A15" t="s">
        <v>39</v>
      </c>
      <c r="B15" s="10">
        <f>+USFF!G21/100</f>
        <v>0</v>
      </c>
      <c r="F15" t="s">
        <v>71</v>
      </c>
      <c r="G15" s="53">
        <f>+USFF!G35</f>
        <v>2.7000000000000001E-3</v>
      </c>
    </row>
    <row r="16" spans="1:11" x14ac:dyDescent="0.2">
      <c r="A16" t="s">
        <v>40</v>
      </c>
      <c r="B16" s="10">
        <f>+USFF!G22/100</f>
        <v>0</v>
      </c>
      <c r="F16" t="s">
        <v>72</v>
      </c>
      <c r="G16" s="53">
        <f>+USFF!G44</f>
        <v>2.2000000000000001E-3</v>
      </c>
    </row>
    <row r="17" spans="1:7" x14ac:dyDescent="0.2">
      <c r="A17" t="s">
        <v>41</v>
      </c>
      <c r="B17" s="10">
        <f>+USFF!G23/100</f>
        <v>0.1084</v>
      </c>
    </row>
    <row r="18" spans="1:7" x14ac:dyDescent="0.2">
      <c r="A18" t="s">
        <v>42</v>
      </c>
      <c r="B18" s="10">
        <f>+USFF!G24/100</f>
        <v>0.89149999999999996</v>
      </c>
    </row>
    <row r="19" spans="1:7" x14ac:dyDescent="0.2">
      <c r="A19" t="s">
        <v>43</v>
      </c>
      <c r="B19" s="15">
        <f>SUM(B15:B18)</f>
        <v>0.99990000000000001</v>
      </c>
      <c r="F19" t="s">
        <v>74</v>
      </c>
    </row>
    <row r="20" spans="1:7" x14ac:dyDescent="0.2">
      <c r="F20" t="s">
        <v>71</v>
      </c>
      <c r="G20" s="53">
        <f>+USFF!G36</f>
        <v>4.8999999999999998E-3</v>
      </c>
    </row>
    <row r="21" spans="1:7" x14ac:dyDescent="0.2">
      <c r="F21" t="s">
        <v>72</v>
      </c>
      <c r="G21" s="53">
        <f>+USFF!G45</f>
        <v>3.8999999999999998E-3</v>
      </c>
    </row>
    <row r="23" spans="1:7" x14ac:dyDescent="0.2">
      <c r="A23" s="2"/>
      <c r="B23" s="2"/>
    </row>
    <row r="24" spans="1:7" x14ac:dyDescent="0.2">
      <c r="A24" s="2" t="s">
        <v>44</v>
      </c>
      <c r="B24" s="9">
        <f>+USFF!G7</f>
        <v>43921</v>
      </c>
      <c r="G24" s="8"/>
    </row>
    <row r="25" spans="1:7" x14ac:dyDescent="0.2">
      <c r="A25" t="s">
        <v>28</v>
      </c>
      <c r="B25" s="10">
        <f>+USFF!G9/100</f>
        <v>0</v>
      </c>
      <c r="G25" s="8"/>
    </row>
    <row r="26" spans="1:7" x14ac:dyDescent="0.2">
      <c r="A26" t="s">
        <v>29</v>
      </c>
      <c r="B26" s="10">
        <f>+USFF!G10/100</f>
        <v>2.7999999999999997E-2</v>
      </c>
      <c r="G26" s="8"/>
    </row>
    <row r="27" spans="1:7" x14ac:dyDescent="0.2">
      <c r="A27" t="s">
        <v>30</v>
      </c>
      <c r="B27" s="10">
        <f>+USFF!G11/100</f>
        <v>2.6999999999999996E-2</v>
      </c>
      <c r="G27" s="8"/>
    </row>
    <row r="28" spans="1:7" x14ac:dyDescent="0.2">
      <c r="A28" t="s">
        <v>31</v>
      </c>
      <c r="B28" s="10">
        <f>+USFF!G12/100</f>
        <v>5.3900000000000003E-2</v>
      </c>
    </row>
    <row r="29" spans="1:7" x14ac:dyDescent="0.2">
      <c r="A29" t="s">
        <v>32</v>
      </c>
      <c r="B29" s="10">
        <f>+USFF!G13/100</f>
        <v>0</v>
      </c>
      <c r="F29" s="2"/>
    </row>
    <row r="30" spans="1:7" x14ac:dyDescent="0.2">
      <c r="A30" t="s">
        <v>34</v>
      </c>
      <c r="B30" s="10">
        <f>+USFF!G14/100</f>
        <v>0.88629999999999998</v>
      </c>
      <c r="G30" s="8"/>
    </row>
    <row r="31" spans="1:7" x14ac:dyDescent="0.2">
      <c r="A31" t="s">
        <v>45</v>
      </c>
      <c r="B31" s="10">
        <f>+USFF!G15/100</f>
        <v>5.1999999999999998E-3</v>
      </c>
      <c r="G31" s="8"/>
    </row>
    <row r="32" spans="1:7" x14ac:dyDescent="0.2">
      <c r="A32" t="s">
        <v>43</v>
      </c>
      <c r="B32" s="12">
        <f>SUM(B25:B31)</f>
        <v>1.0004</v>
      </c>
      <c r="G32" s="11"/>
    </row>
    <row r="33" spans="1:7" x14ac:dyDescent="0.2">
      <c r="G33" s="11"/>
    </row>
    <row r="34" spans="1:7" x14ac:dyDescent="0.2">
      <c r="A34" s="2"/>
      <c r="B34" s="2"/>
    </row>
    <row r="36" spans="1:7" x14ac:dyDescent="0.2">
      <c r="A36" s="2" t="s">
        <v>12</v>
      </c>
    </row>
    <row r="37" spans="1:7" x14ac:dyDescent="0.2">
      <c r="A37" t="s">
        <v>14</v>
      </c>
      <c r="B37" s="51" t="s">
        <v>34</v>
      </c>
    </row>
    <row r="38" spans="1:7" x14ac:dyDescent="0.2">
      <c r="A38" t="s">
        <v>13</v>
      </c>
      <c r="B38" s="13" t="str">
        <f>+USFF!B30</f>
        <v>0.85 / 1.07</v>
      </c>
    </row>
    <row r="39" spans="1:7" x14ac:dyDescent="0.2">
      <c r="A39" t="s">
        <v>16</v>
      </c>
      <c r="B39" s="16">
        <f>+USFF!B16</f>
        <v>23</v>
      </c>
    </row>
    <row r="41" spans="1:7" x14ac:dyDescent="0.2">
      <c r="A41" t="s">
        <v>14</v>
      </c>
      <c r="B41" s="51" t="s">
        <v>50</v>
      </c>
    </row>
    <row r="42" spans="1:7" x14ac:dyDescent="0.2">
      <c r="A42" t="s">
        <v>13</v>
      </c>
      <c r="B42" s="13" t="str">
        <f>+USFF!B31</f>
        <v>1.00 / 1.17</v>
      </c>
    </row>
    <row r="43" spans="1:7" x14ac:dyDescent="0.2">
      <c r="A43" t="s">
        <v>16</v>
      </c>
      <c r="B43" s="16">
        <f>+USFF!B16</f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USFF</vt:lpstr>
      <vt:lpstr>Fund Details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mbautista</dc:creator>
  <cp:keywords/>
  <dc:description/>
  <cp:lastModifiedBy>Maggie Bautista</cp:lastModifiedBy>
  <cp:revision/>
  <cp:lastPrinted>2017-07-10T21:48:36Z</cp:lastPrinted>
  <dcterms:created xsi:type="dcterms:W3CDTF">2016-02-23T21:06:32Z</dcterms:created>
  <dcterms:modified xsi:type="dcterms:W3CDTF">2020-04-22T16:46:44Z</dcterms:modified>
  <cp:category/>
  <cp:contentStatus/>
</cp:coreProperties>
</file>